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P:\11-garanties_origine\08- regulation\01- Disclosure\RE-DISS\2020-mix résiduel 2019\"/>
    </mc:Choice>
  </mc:AlternateContent>
  <xr:revisionPtr revIDLastSave="0" documentId="13_ncr:1_{51D7EEEF-0E5D-4CAD-9668-99DAAB7EB5C2}" xr6:coauthVersionLast="41" xr6:coauthVersionMax="41" xr10:uidLastSave="{00000000-0000-0000-0000-000000000000}"/>
  <bookViews>
    <workbookView xWindow="-120" yWindow="-120" windowWidth="23190" windowHeight="14415" xr2:uid="{00000000-000D-0000-FFFF-FFFF00000000}"/>
  </bookViews>
  <sheets>
    <sheet name="Données 2019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9" l="1"/>
  <c r="F17" i="9"/>
  <c r="E15" i="9"/>
  <c r="E14" i="9"/>
  <c r="E13" i="9"/>
  <c r="E11" i="9"/>
  <c r="E12" i="9"/>
  <c r="E8" i="9"/>
  <c r="E9" i="9"/>
  <c r="E10" i="9"/>
  <c r="E7" i="9"/>
  <c r="E6" i="9"/>
  <c r="E17" i="9"/>
  <c r="E16" i="9" s="1"/>
  <c r="E23" i="9"/>
  <c r="E24" i="9"/>
  <c r="D26" i="9" l="1"/>
  <c r="D25" i="9"/>
  <c r="D24" i="9"/>
  <c r="D23" i="9"/>
  <c r="D22" i="9"/>
  <c r="D19" i="9"/>
  <c r="D20" i="9"/>
  <c r="D21" i="9"/>
  <c r="D18" i="9"/>
  <c r="D17" i="9"/>
  <c r="D16" i="9"/>
</calcChain>
</file>

<file path=xl/sharedStrings.xml><?xml version="1.0" encoding="utf-8"?>
<sst xmlns="http://schemas.openxmlformats.org/spreadsheetml/2006/main" count="59" uniqueCount="26">
  <si>
    <t>TWh</t>
  </si>
  <si>
    <t>Hydro &amp; Marine</t>
  </si>
  <si>
    <t>Twh</t>
  </si>
  <si>
    <t>%</t>
  </si>
  <si>
    <t>Mix de consommation</t>
  </si>
  <si>
    <t>Mix résiduel</t>
  </si>
  <si>
    <t>Mix de production</t>
  </si>
  <si>
    <t>Solaire</t>
  </si>
  <si>
    <t>Eolien</t>
  </si>
  <si>
    <t>Biomasse</t>
  </si>
  <si>
    <t>Nucléaire</t>
  </si>
  <si>
    <t>Charbon</t>
  </si>
  <si>
    <t>Gaz</t>
  </si>
  <si>
    <t>Pétrole</t>
  </si>
  <si>
    <t>Total (TWh)</t>
  </si>
  <si>
    <t>Total (%)</t>
  </si>
  <si>
    <t>Renouvelable</t>
  </si>
  <si>
    <t>Fossile</t>
  </si>
  <si>
    <t>Total renouvelable</t>
  </si>
  <si>
    <t>Total Fossile</t>
  </si>
  <si>
    <t>Sources</t>
  </si>
  <si>
    <t>CO2</t>
  </si>
  <si>
    <t>Déchets radioactifs</t>
  </si>
  <si>
    <t>gCO2/kWh</t>
  </si>
  <si>
    <t>mg/kWh</t>
  </si>
  <si>
    <t>Données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</si>
</sst>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0" fontId="0" fillId="4" borderId="9" xfId="0" applyNumberFormat="1" applyFill="1" applyBorder="1"/>
    <xf numFmtId="10" fontId="0" fillId="4" borderId="5" xfId="0" applyNumberFormat="1" applyFill="1" applyBorder="1"/>
    <xf numFmtId="10" fontId="0" fillId="3" borderId="6" xfId="0" applyNumberFormat="1" applyFill="1" applyBorder="1"/>
    <xf numFmtId="0" fontId="1" fillId="2" borderId="20" xfId="1" applyFill="1" applyBorder="1" applyAlignment="1">
      <alignment horizontal="center" wrapText="1"/>
    </xf>
    <xf numFmtId="0" fontId="0" fillId="2" borderId="21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3" fillId="2" borderId="25" xfId="0" applyFont="1" applyFill="1" applyBorder="1" applyAlignment="1">
      <alignment horizontal="center" vertical="center"/>
    </xf>
    <xf numFmtId="10" fontId="0" fillId="4" borderId="3" xfId="0" applyNumberFormat="1" applyFill="1" applyBorder="1"/>
    <xf numFmtId="0" fontId="0" fillId="4" borderId="14" xfId="0" applyFont="1" applyFill="1" applyBorder="1" applyAlignment="1">
      <alignment wrapText="1"/>
    </xf>
    <xf numFmtId="0" fontId="0" fillId="3" borderId="6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7" xfId="0" applyFont="1" applyFill="1" applyBorder="1" applyAlignment="1">
      <alignment wrapText="1"/>
    </xf>
    <xf numFmtId="0" fontId="0" fillId="3" borderId="16" xfId="0" applyFont="1" applyFill="1" applyBorder="1" applyAlignment="1">
      <alignment wrapText="1"/>
    </xf>
    <xf numFmtId="0" fontId="0" fillId="3" borderId="27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wrapText="1"/>
    </xf>
    <xf numFmtId="0" fontId="0" fillId="4" borderId="17" xfId="0" applyFont="1" applyFill="1" applyBorder="1" applyAlignment="1">
      <alignment wrapText="1"/>
    </xf>
    <xf numFmtId="0" fontId="0" fillId="4" borderId="12" xfId="0" applyFont="1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0" fillId="4" borderId="3" xfId="0" applyFont="1" applyFill="1" applyBorder="1" applyAlignment="1">
      <alignment wrapText="1"/>
    </xf>
    <xf numFmtId="0" fontId="0" fillId="4" borderId="15" xfId="0" applyFill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0" fillId="3" borderId="28" xfId="0" applyFont="1" applyFill="1" applyBorder="1" applyAlignment="1">
      <alignment horizontal="left" vertical="center" wrapText="1"/>
    </xf>
    <xf numFmtId="0" fontId="0" fillId="3" borderId="30" xfId="0" applyFont="1" applyFill="1" applyBorder="1" applyAlignment="1">
      <alignment wrapText="1"/>
    </xf>
    <xf numFmtId="0" fontId="0" fillId="3" borderId="31" xfId="0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2" fontId="0" fillId="4" borderId="36" xfId="0" applyNumberFormat="1" applyFont="1" applyFill="1" applyBorder="1" applyAlignment="1">
      <alignment wrapText="1"/>
    </xf>
    <xf numFmtId="2" fontId="0" fillId="4" borderId="37" xfId="0" applyNumberFormat="1" applyFont="1" applyFill="1" applyBorder="1" applyAlignment="1">
      <alignment wrapText="1"/>
    </xf>
    <xf numFmtId="2" fontId="0" fillId="4" borderId="5" xfId="0" applyNumberFormat="1" applyFont="1" applyFill="1" applyBorder="1" applyAlignment="1">
      <alignment wrapText="1"/>
    </xf>
    <xf numFmtId="2" fontId="0" fillId="4" borderId="7" xfId="0" applyNumberFormat="1" applyFont="1" applyFill="1" applyBorder="1" applyAlignment="1">
      <alignment wrapText="1"/>
    </xf>
    <xf numFmtId="164" fontId="0" fillId="0" borderId="12" xfId="0" applyNumberFormat="1" applyBorder="1"/>
    <xf numFmtId="164" fontId="0" fillId="0" borderId="25" xfId="0" applyNumberFormat="1" applyBorder="1"/>
    <xf numFmtId="164" fontId="0" fillId="0" borderId="13" xfId="0" applyNumberFormat="1" applyBorder="1"/>
    <xf numFmtId="10" fontId="0" fillId="0" borderId="0" xfId="0" applyNumberFormat="1"/>
    <xf numFmtId="165" fontId="0" fillId="4" borderId="3" xfId="0" applyNumberFormat="1" applyFill="1" applyBorder="1"/>
    <xf numFmtId="165" fontId="0" fillId="4" borderId="5" xfId="0" applyNumberFormat="1" applyFill="1" applyBorder="1"/>
    <xf numFmtId="165" fontId="0" fillId="3" borderId="6" xfId="0" applyNumberFormat="1" applyFill="1" applyBorder="1"/>
    <xf numFmtId="165" fontId="0" fillId="3" borderId="7" xfId="0" applyNumberFormat="1" applyFill="1" applyBorder="1"/>
    <xf numFmtId="165" fontId="0" fillId="4" borderId="12" xfId="0" applyNumberFormat="1" applyFont="1" applyFill="1" applyBorder="1"/>
    <xf numFmtId="0" fontId="0" fillId="3" borderId="26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24" xfId="0" applyFont="1" applyFill="1" applyBorder="1" applyAlignment="1">
      <alignment horizontal="left" vertical="center" wrapText="1"/>
    </xf>
    <xf numFmtId="0" fontId="4" fillId="2" borderId="18" xfId="1" applyFont="1" applyFill="1" applyBorder="1" applyAlignment="1">
      <alignment horizontal="center" wrapText="1"/>
    </xf>
    <xf numFmtId="0" fontId="4" fillId="2" borderId="19" xfId="1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left" wrapText="1"/>
    </xf>
    <xf numFmtId="0" fontId="0" fillId="4" borderId="10" xfId="0" applyFont="1" applyFill="1" applyBorder="1" applyAlignment="1">
      <alignment horizontal="left" vertical="center" wrapText="1"/>
    </xf>
    <xf numFmtId="0" fontId="0" fillId="4" borderId="11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29" xfId="0" applyFont="1" applyFill="1" applyBorder="1" applyAlignment="1">
      <alignment horizontal="left" vertical="center" wrapText="1"/>
    </xf>
    <xf numFmtId="0" fontId="0" fillId="4" borderId="32" xfId="0" applyFont="1" applyFill="1" applyBorder="1" applyAlignment="1">
      <alignment horizontal="left" wrapText="1"/>
    </xf>
    <xf numFmtId="0" fontId="0" fillId="4" borderId="33" xfId="0" applyFont="1" applyFill="1" applyBorder="1" applyAlignment="1">
      <alignment horizontal="left" wrapText="1"/>
    </xf>
    <xf numFmtId="0" fontId="0" fillId="4" borderId="34" xfId="0" applyFont="1" applyFill="1" applyBorder="1" applyAlignment="1">
      <alignment horizontal="left" wrapText="1"/>
    </xf>
    <xf numFmtId="0" fontId="0" fillId="4" borderId="35" xfId="0" applyFont="1" applyFill="1" applyBorder="1" applyAlignment="1">
      <alignment horizontal="left" wrapText="1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8FAA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zoomScale="85" zoomScaleNormal="85" workbookViewId="0">
      <selection activeCell="B8" sqref="B8"/>
    </sheetView>
  </sheetViews>
  <sheetFormatPr defaultColWidth="8.85546875" defaultRowHeight="15" x14ac:dyDescent="0.25"/>
  <cols>
    <col min="1" max="1" width="20.5703125" customWidth="1"/>
    <col min="2" max="2" width="21.140625" customWidth="1"/>
    <col min="3" max="3" width="10.85546875" customWidth="1"/>
    <col min="4" max="4" width="23.85546875" customWidth="1"/>
    <col min="5" max="5" width="24.42578125" customWidth="1"/>
    <col min="6" max="6" width="20.85546875" customWidth="1"/>
  </cols>
  <sheetData>
    <row r="1" spans="1:6" ht="23.25" x14ac:dyDescent="0.35">
      <c r="A1" s="52" t="s">
        <v>25</v>
      </c>
      <c r="B1" s="53"/>
      <c r="C1" s="53"/>
      <c r="D1" s="8"/>
    </row>
    <row r="2" spans="1:6" ht="15.75" thickBot="1" x14ac:dyDescent="0.3">
      <c r="A2" s="9"/>
      <c r="B2" s="10"/>
      <c r="C2" s="10"/>
      <c r="D2" s="11"/>
    </row>
    <row r="3" spans="1:6" ht="16.5" thickBot="1" x14ac:dyDescent="0.3">
      <c r="A3" s="54"/>
      <c r="B3" s="54"/>
      <c r="C3" s="1"/>
      <c r="D3" s="1"/>
    </row>
    <row r="4" spans="1:6" ht="15.75" thickBot="1" x14ac:dyDescent="0.3">
      <c r="A4" s="55" t="s">
        <v>20</v>
      </c>
      <c r="B4" s="56"/>
      <c r="C4" s="57"/>
      <c r="D4" s="3" t="s">
        <v>6</v>
      </c>
      <c r="E4" s="4" t="s">
        <v>4</v>
      </c>
      <c r="F4" s="12" t="s">
        <v>5</v>
      </c>
    </row>
    <row r="5" spans="1:6" ht="15.75" thickBot="1" x14ac:dyDescent="0.3">
      <c r="A5" s="58" t="s">
        <v>14</v>
      </c>
      <c r="B5" s="59"/>
      <c r="C5" s="14" t="s">
        <v>0</v>
      </c>
      <c r="D5" s="44">
        <v>533.1</v>
      </c>
      <c r="E5" s="44">
        <v>477.4</v>
      </c>
      <c r="F5" s="41"/>
    </row>
    <row r="6" spans="1:6" x14ac:dyDescent="0.25">
      <c r="A6" s="49" t="s">
        <v>16</v>
      </c>
      <c r="B6" s="20" t="s">
        <v>18</v>
      </c>
      <c r="C6" s="21" t="s">
        <v>0</v>
      </c>
      <c r="D6" s="45">
        <v>108.9</v>
      </c>
      <c r="E6" s="45">
        <f>E17*$E$5</f>
        <v>87.841600000000014</v>
      </c>
      <c r="F6" s="40"/>
    </row>
    <row r="7" spans="1:6" x14ac:dyDescent="0.25">
      <c r="A7" s="50"/>
      <c r="B7" s="15" t="s">
        <v>7</v>
      </c>
      <c r="C7" s="16" t="s">
        <v>0</v>
      </c>
      <c r="D7" s="46">
        <v>11.6</v>
      </c>
      <c r="E7" s="46">
        <f>$E$5*E18</f>
        <v>9.2615599999999993</v>
      </c>
      <c r="F7" s="40"/>
    </row>
    <row r="8" spans="1:6" x14ac:dyDescent="0.25">
      <c r="A8" s="50"/>
      <c r="B8" s="15" t="s">
        <v>8</v>
      </c>
      <c r="C8" s="16" t="s">
        <v>0</v>
      </c>
      <c r="D8" s="46">
        <v>34.1</v>
      </c>
      <c r="E8" s="46">
        <f t="shared" ref="E8:E10" si="0">$E$5*E19</f>
        <v>24.872540000000001</v>
      </c>
      <c r="F8" s="40"/>
    </row>
    <row r="9" spans="1:6" x14ac:dyDescent="0.25">
      <c r="A9" s="50"/>
      <c r="B9" s="15" t="s">
        <v>1</v>
      </c>
      <c r="C9" s="16" t="s">
        <v>0</v>
      </c>
      <c r="D9" s="46">
        <v>55.5</v>
      </c>
      <c r="E9" s="46">
        <f t="shared" si="0"/>
        <v>46.355539999999998</v>
      </c>
      <c r="F9" s="40"/>
    </row>
    <row r="10" spans="1:6" ht="15.75" thickBot="1" x14ac:dyDescent="0.3">
      <c r="A10" s="51"/>
      <c r="B10" s="17" t="s">
        <v>9</v>
      </c>
      <c r="C10" s="18" t="s">
        <v>0</v>
      </c>
      <c r="D10" s="47">
        <v>7.7</v>
      </c>
      <c r="E10" s="46">
        <f t="shared" si="0"/>
        <v>7.3519600000000001</v>
      </c>
      <c r="F10" s="40"/>
    </row>
    <row r="11" spans="1:6" ht="15.75" thickBot="1" x14ac:dyDescent="0.3">
      <c r="A11" s="19" t="s">
        <v>10</v>
      </c>
      <c r="B11" s="22" t="s">
        <v>10</v>
      </c>
      <c r="C11" s="23" t="s">
        <v>0</v>
      </c>
      <c r="D11" s="48">
        <v>379.5</v>
      </c>
      <c r="E11" s="45">
        <f>E22*$E$5</f>
        <v>348.69296000000003</v>
      </c>
      <c r="F11" s="40"/>
    </row>
    <row r="12" spans="1:6" x14ac:dyDescent="0.25">
      <c r="A12" s="49" t="s">
        <v>17</v>
      </c>
      <c r="B12" s="20" t="s">
        <v>19</v>
      </c>
      <c r="C12" s="21" t="s">
        <v>2</v>
      </c>
      <c r="D12" s="45">
        <v>44.7</v>
      </c>
      <c r="E12" s="45">
        <f>E23*$E$5</f>
        <v>40.817700000000002</v>
      </c>
      <c r="F12" s="40"/>
    </row>
    <row r="13" spans="1:6" x14ac:dyDescent="0.25">
      <c r="A13" s="50"/>
      <c r="B13" s="15" t="s">
        <v>11</v>
      </c>
      <c r="C13" s="16" t="s">
        <v>0</v>
      </c>
      <c r="D13" s="46">
        <v>3.8</v>
      </c>
      <c r="E13" s="46">
        <f>$E$5*E24</f>
        <v>3.4850199999999996</v>
      </c>
      <c r="F13" s="40"/>
    </row>
    <row r="14" spans="1:6" x14ac:dyDescent="0.25">
      <c r="A14" s="50"/>
      <c r="B14" s="15" t="s">
        <v>12</v>
      </c>
      <c r="C14" s="16" t="s">
        <v>0</v>
      </c>
      <c r="D14" s="46">
        <v>38.6</v>
      </c>
      <c r="E14" s="46">
        <f>$E$5*E25</f>
        <v>35.232120000000002</v>
      </c>
      <c r="F14" s="40"/>
    </row>
    <row r="15" spans="1:6" ht="15.75" thickBot="1" x14ac:dyDescent="0.3">
      <c r="A15" s="51"/>
      <c r="B15" s="17" t="s">
        <v>13</v>
      </c>
      <c r="C15" s="18" t="s">
        <v>0</v>
      </c>
      <c r="D15" s="47">
        <v>2.2999999999999998</v>
      </c>
      <c r="E15" s="46">
        <f>$E$5*E26</f>
        <v>2.1005600000000002</v>
      </c>
      <c r="F15" s="42"/>
    </row>
    <row r="16" spans="1:6" ht="15.75" thickBot="1" x14ac:dyDescent="0.3">
      <c r="A16" s="60" t="s">
        <v>15</v>
      </c>
      <c r="B16" s="61"/>
      <c r="C16" s="24" t="s">
        <v>3</v>
      </c>
      <c r="D16" s="13">
        <f>D5/$D$5</f>
        <v>1</v>
      </c>
      <c r="E16" s="13">
        <f>E17+E22+E23</f>
        <v>0.99990000000000012</v>
      </c>
      <c r="F16" s="13">
        <f>F17+F22+F23</f>
        <v>0.99999999999999989</v>
      </c>
    </row>
    <row r="17" spans="1:7" ht="15.75" thickBot="1" x14ac:dyDescent="0.3">
      <c r="A17" s="49" t="s">
        <v>16</v>
      </c>
      <c r="B17" s="20" t="s">
        <v>18</v>
      </c>
      <c r="C17" s="25" t="s">
        <v>3</v>
      </c>
      <c r="D17" s="13">
        <f>D6/$D$5</f>
        <v>0.20427687113111986</v>
      </c>
      <c r="E17" s="6">
        <f>SUM(E18:E21)</f>
        <v>0.18400000000000002</v>
      </c>
      <c r="F17" s="6">
        <f>SUM(F18:F21)</f>
        <v>8.4199999999999997E-2</v>
      </c>
    </row>
    <row r="18" spans="1:7" x14ac:dyDescent="0.25">
      <c r="A18" s="50"/>
      <c r="B18" s="15" t="s">
        <v>7</v>
      </c>
      <c r="C18" s="30" t="s">
        <v>3</v>
      </c>
      <c r="D18" s="7">
        <f>D7/$D$5</f>
        <v>2.1759519789908085E-2</v>
      </c>
      <c r="E18" s="7">
        <v>1.9400000000000001E-2</v>
      </c>
      <c r="F18" s="7">
        <v>2.1000000000000001E-2</v>
      </c>
    </row>
    <row r="19" spans="1:7" x14ac:dyDescent="0.25">
      <c r="A19" s="50"/>
      <c r="B19" s="15" t="s">
        <v>8</v>
      </c>
      <c r="C19" s="30" t="s">
        <v>3</v>
      </c>
      <c r="D19" s="7">
        <f t="shared" ref="D19:D21" si="1">D8/$D$5</f>
        <v>6.3965484899643599E-2</v>
      </c>
      <c r="E19" s="7">
        <v>5.21E-2</v>
      </c>
      <c r="F19" s="7">
        <v>4.4900000000000002E-2</v>
      </c>
    </row>
    <row r="20" spans="1:7" x14ac:dyDescent="0.25">
      <c r="A20" s="50"/>
      <c r="B20" s="15" t="s">
        <v>1</v>
      </c>
      <c r="C20" s="30" t="s">
        <v>3</v>
      </c>
      <c r="D20" s="7">
        <f t="shared" si="1"/>
        <v>0.10410804727068092</v>
      </c>
      <c r="E20" s="7">
        <v>9.7100000000000006E-2</v>
      </c>
      <c r="F20" s="7">
        <v>8.2000000000000007E-3</v>
      </c>
    </row>
    <row r="21" spans="1:7" ht="15.75" thickBot="1" x14ac:dyDescent="0.3">
      <c r="A21" s="51"/>
      <c r="B21" s="17" t="s">
        <v>9</v>
      </c>
      <c r="C21" s="31" t="s">
        <v>3</v>
      </c>
      <c r="D21" s="7">
        <f t="shared" si="1"/>
        <v>1.4443819170887263E-2</v>
      </c>
      <c r="E21" s="7">
        <v>1.54E-2</v>
      </c>
      <c r="F21" s="7">
        <v>1.01E-2</v>
      </c>
    </row>
    <row r="22" spans="1:7" ht="15.75" thickBot="1" x14ac:dyDescent="0.3">
      <c r="A22" s="32" t="s">
        <v>10</v>
      </c>
      <c r="B22" s="26" t="s">
        <v>10</v>
      </c>
      <c r="C22" s="27" t="s">
        <v>3</v>
      </c>
      <c r="D22" s="13">
        <f>D11/$D$5</f>
        <v>0.71187394485087219</v>
      </c>
      <c r="E22" s="13">
        <v>0.73040000000000005</v>
      </c>
      <c r="F22" s="13">
        <v>0.81979999999999997</v>
      </c>
    </row>
    <row r="23" spans="1:7" ht="15.75" thickBot="1" x14ac:dyDescent="0.3">
      <c r="A23" s="62" t="s">
        <v>17</v>
      </c>
      <c r="B23" s="28" t="s">
        <v>19</v>
      </c>
      <c r="C23" s="29" t="s">
        <v>3</v>
      </c>
      <c r="D23" s="13">
        <f>D12/$D$5</f>
        <v>8.384918401800788E-2</v>
      </c>
      <c r="E23" s="5">
        <f>SUM(E24:E26)</f>
        <v>8.5500000000000007E-2</v>
      </c>
      <c r="F23" s="5">
        <v>9.6000000000000002E-2</v>
      </c>
    </row>
    <row r="24" spans="1:7" x14ac:dyDescent="0.25">
      <c r="A24" s="50"/>
      <c r="B24" s="15" t="s">
        <v>11</v>
      </c>
      <c r="C24" s="30" t="s">
        <v>3</v>
      </c>
      <c r="D24" s="7">
        <f>D13/$D$5</f>
        <v>7.1281185518664407E-3</v>
      </c>
      <c r="E24" s="7">
        <f>0.0042+0.0031+0</f>
        <v>7.2999999999999992E-3</v>
      </c>
      <c r="F24" s="7">
        <v>8.2000000000000007E-3</v>
      </c>
    </row>
    <row r="25" spans="1:7" x14ac:dyDescent="0.25">
      <c r="A25" s="50"/>
      <c r="B25" s="15" t="s">
        <v>12</v>
      </c>
      <c r="C25" s="30" t="s">
        <v>3</v>
      </c>
      <c r="D25" s="7">
        <f>D14/$D$5</f>
        <v>7.2406677921590695E-2</v>
      </c>
      <c r="E25" s="7">
        <v>7.3800000000000004E-2</v>
      </c>
      <c r="F25" s="7">
        <v>8.2799999999999999E-2</v>
      </c>
    </row>
    <row r="26" spans="1:7" ht="15.75" thickBot="1" x14ac:dyDescent="0.3">
      <c r="A26" s="63"/>
      <c r="B26" s="33" t="s">
        <v>13</v>
      </c>
      <c r="C26" s="34" t="s">
        <v>3</v>
      </c>
      <c r="D26" s="7">
        <f>D15/$D$5</f>
        <v>4.3143875445507407E-3</v>
      </c>
      <c r="E26" s="7">
        <v>4.4000000000000003E-3</v>
      </c>
      <c r="F26" s="7">
        <v>5.0000000000000001E-3</v>
      </c>
    </row>
    <row r="27" spans="1:7" x14ac:dyDescent="0.25">
      <c r="A27" s="64" t="s">
        <v>21</v>
      </c>
      <c r="B27" s="65"/>
      <c r="C27" s="20" t="s">
        <v>23</v>
      </c>
      <c r="D27" s="36">
        <v>38.950000000000003</v>
      </c>
      <c r="E27" s="38">
        <v>39.67</v>
      </c>
      <c r="F27" s="38">
        <v>43.19</v>
      </c>
    </row>
    <row r="28" spans="1:7" ht="15.75" thickBot="1" x14ac:dyDescent="0.3">
      <c r="A28" s="66" t="s">
        <v>22</v>
      </c>
      <c r="B28" s="67"/>
      <c r="C28" s="35" t="s">
        <v>24</v>
      </c>
      <c r="D28" s="37">
        <v>1.92</v>
      </c>
      <c r="E28" s="39">
        <v>1.97</v>
      </c>
      <c r="F28" s="39">
        <v>2.21</v>
      </c>
      <c r="G28" s="2"/>
    </row>
    <row r="31" spans="1:7" x14ac:dyDescent="0.25">
      <c r="D31" s="43"/>
      <c r="E31" s="43"/>
    </row>
  </sheetData>
  <mergeCells count="11">
    <mergeCell ref="A16:B16"/>
    <mergeCell ref="A17:A21"/>
    <mergeCell ref="A23:A26"/>
    <mergeCell ref="A27:B27"/>
    <mergeCell ref="A28:B28"/>
    <mergeCell ref="A12:A15"/>
    <mergeCell ref="A1:C1"/>
    <mergeCell ref="A3:B3"/>
    <mergeCell ref="A4:C4"/>
    <mergeCell ref="A5:B5"/>
    <mergeCell ref="A6:A1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BD36517168D74EA828325F16D615D7" ma:contentTypeVersion="3" ma:contentTypeDescription="Create a new document." ma:contentTypeScope="" ma:versionID="9e31f431ce3c8a9e81258647daec9d5a">
  <xsd:schema xmlns:xsd="http://www.w3.org/2001/XMLSchema" xmlns:xs="http://www.w3.org/2001/XMLSchema" xmlns:p="http://schemas.microsoft.com/office/2006/metadata/properties" xmlns:ns2="7939484d-debc-499c-9d10-7ed2eb443cf8" targetNamespace="http://schemas.microsoft.com/office/2006/metadata/properties" ma:root="true" ma:fieldsID="413c7cb6341bd471b299fa39d8d668fe" ns2:_="">
    <xsd:import namespace="7939484d-debc-499c-9d10-7ed2eb443cf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9484d-debc-499c-9d10-7ed2eb443c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F1FAA4-0EDC-4CEA-8306-8151275946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BEAC68-5506-4343-938C-30EF14DD6E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39484d-debc-499c-9d10-7ed2eb443c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23AB9E-EF47-4982-9467-B630355A12E7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7939484d-debc-499c-9d10-7ed2eb443cf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Données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markus.klimscheffskij@live.com</dc:creator>
  <cp:lastModifiedBy>Mohammed MOHAMMEDI</cp:lastModifiedBy>
  <dcterms:created xsi:type="dcterms:W3CDTF">2015-05-26T14:37:33Z</dcterms:created>
  <dcterms:modified xsi:type="dcterms:W3CDTF">2020-06-15T14:28:28Z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0x01010067BD36517168D74EA828325F16D615D7</vt:lpwstr>
  </property>
</Properties>
</file>